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aml\Desktop\Transição\"/>
    </mc:Choice>
  </mc:AlternateContent>
  <bookViews>
    <workbookView xWindow="0" yWindow="0" windowWidth="20490" windowHeight="8340" activeTab="2"/>
  </bookViews>
  <sheets>
    <sheet name="Informações" sheetId="8" r:id="rId1"/>
    <sheet name="Etapa 1 e 2" sheetId="5" r:id="rId2"/>
    <sheet name="Etapa 3" sheetId="6" r:id="rId3"/>
    <sheet name="Etapa 4" sheetId="7" r:id="rId4"/>
    <sheet name="Dano" sheetId="1" r:id="rId5"/>
    <sheet name="Listas" sheetId="4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I47" i="6"/>
  <c r="I46" i="6"/>
  <c r="I48" i="6" s="1"/>
  <c r="I23" i="6"/>
  <c r="I34" i="6"/>
  <c r="I36" i="6" s="1"/>
  <c r="I22" i="6"/>
  <c r="I24" i="6" s="1"/>
  <c r="I35" i="6"/>
  <c r="I11" i="6"/>
  <c r="I10" i="6"/>
  <c r="I12" i="6" s="1"/>
  <c r="I25" i="6" l="1"/>
  <c r="H12" i="7" s="1"/>
  <c r="I49" i="6"/>
  <c r="I37" i="6"/>
  <c r="I13" i="6"/>
  <c r="H11" i="7" s="1"/>
  <c r="J11" i="7" l="1"/>
</calcChain>
</file>

<file path=xl/sharedStrings.xml><?xml version="1.0" encoding="utf-8"?>
<sst xmlns="http://schemas.openxmlformats.org/spreadsheetml/2006/main" count="248" uniqueCount="125">
  <si>
    <t>Método</t>
  </si>
  <si>
    <t>Etapa 1</t>
  </si>
  <si>
    <t>Aspersão</t>
  </si>
  <si>
    <t>Gotejamento</t>
  </si>
  <si>
    <t xml:space="preserve">Sistemas </t>
  </si>
  <si>
    <t>Superfície</t>
  </si>
  <si>
    <t>Sulcos abertos</t>
  </si>
  <si>
    <t>Sulcos fechados</t>
  </si>
  <si>
    <t>inundação</t>
  </si>
  <si>
    <t>Subterrâneo</t>
  </si>
  <si>
    <t>Gotejamento subterrâneo</t>
  </si>
  <si>
    <t>Subirrigação</t>
  </si>
  <si>
    <t>Convencional</t>
  </si>
  <si>
    <t>Mangueiras furadas</t>
  </si>
  <si>
    <t>Canhão Autopropelido</t>
  </si>
  <si>
    <t>Pivô central</t>
  </si>
  <si>
    <t>Linear</t>
  </si>
  <si>
    <t>Localizado</t>
  </si>
  <si>
    <t>Passo 1</t>
  </si>
  <si>
    <t>Passo 2</t>
  </si>
  <si>
    <t>Etapa 2 - P1</t>
  </si>
  <si>
    <t>Ser humano</t>
  </si>
  <si>
    <t>Animais</t>
  </si>
  <si>
    <t>Vegetação</t>
  </si>
  <si>
    <t>Ser humano e animais</t>
  </si>
  <si>
    <t>Ser humano e vegetação</t>
  </si>
  <si>
    <t>Ser humano, animais e vegetação</t>
  </si>
  <si>
    <t>Animais e vegetação</t>
  </si>
  <si>
    <t>Etapa 2 - P2</t>
  </si>
  <si>
    <t>Passo 3</t>
  </si>
  <si>
    <t>Etapa 3 - P1</t>
  </si>
  <si>
    <t>Etapa 3 - P2.1</t>
  </si>
  <si>
    <t>Etapa 3 - P2.2</t>
  </si>
  <si>
    <t xml:space="preserve">Características da cultura </t>
  </si>
  <si>
    <t>Outro</t>
  </si>
  <si>
    <t>Alimentícia</t>
  </si>
  <si>
    <t>Consumida crua</t>
  </si>
  <si>
    <t>Remoção da casca</t>
  </si>
  <si>
    <t>Desenvolvimento rente ao solo</t>
  </si>
  <si>
    <t>Água de irrigação em contato com a cultura</t>
  </si>
  <si>
    <t>SIM</t>
  </si>
  <si>
    <t>NÃO</t>
  </si>
  <si>
    <t>Relação do método e do sistema com a cultura</t>
  </si>
  <si>
    <t>Relação</t>
  </si>
  <si>
    <t>Característica</t>
  </si>
  <si>
    <t>Adsorção*</t>
  </si>
  <si>
    <t>Nesta planilha: preencher as células em amarelo</t>
  </si>
  <si>
    <r>
      <rPr>
        <b/>
        <sz val="14"/>
        <color theme="1"/>
        <rFont val="Calibri"/>
        <family val="2"/>
        <scheme val="minor"/>
      </rPr>
      <t>Etapa 1</t>
    </r>
    <r>
      <rPr>
        <sz val="14"/>
        <color theme="1"/>
        <rFont val="Calibri"/>
        <family val="2"/>
        <scheme val="minor"/>
      </rPr>
      <t xml:space="preserve"> - Identificação dos perigos </t>
    </r>
  </si>
  <si>
    <r>
      <rPr>
        <b/>
        <sz val="14"/>
        <color theme="1"/>
        <rFont val="Calibri"/>
        <family val="2"/>
        <scheme val="minor"/>
      </rPr>
      <t xml:space="preserve">Etapa 2 </t>
    </r>
    <r>
      <rPr>
        <sz val="14"/>
        <color theme="1"/>
        <rFont val="Calibri"/>
        <family val="2"/>
        <scheme val="minor"/>
      </rPr>
      <t>- Identificação das vias de exposição para os diferentes receptores</t>
    </r>
  </si>
  <si>
    <r>
      <rPr>
        <b/>
        <sz val="14"/>
        <color theme="1"/>
        <rFont val="Calibri"/>
        <family val="2"/>
        <scheme val="minor"/>
      </rPr>
      <t xml:space="preserve">Etapa 3 </t>
    </r>
    <r>
      <rPr>
        <sz val="14"/>
        <color theme="1"/>
        <rFont val="Calibri"/>
        <family val="2"/>
        <scheme val="minor"/>
      </rPr>
      <t>- Cenarização da exposição de acordo com a dose</t>
    </r>
  </si>
  <si>
    <t>Informações em relação ao empreendimento</t>
  </si>
  <si>
    <t>Aplicação da Análise Semiquantitativa de Risco Microbiológico</t>
  </si>
  <si>
    <t>Cenários</t>
  </si>
  <si>
    <t>Receptor</t>
  </si>
  <si>
    <t>Via de exposição</t>
  </si>
  <si>
    <t>fi cenário de exposição</t>
  </si>
  <si>
    <t>fi via exposição</t>
  </si>
  <si>
    <t>INGESTÃO direta</t>
  </si>
  <si>
    <t>INALAÇÃO direta</t>
  </si>
  <si>
    <t>ADSORÇÃO direta</t>
  </si>
  <si>
    <t>Somatório do fi via exp</t>
  </si>
  <si>
    <t>Somatório do produto do (fi via exp) com o (fi cen exp)</t>
  </si>
  <si>
    <t>Cálculo do fator de normalização</t>
  </si>
  <si>
    <t>Cálculo da vulnerabilidade</t>
  </si>
  <si>
    <t>Justificativa</t>
  </si>
  <si>
    <r>
      <rPr>
        <b/>
        <sz val="14"/>
        <color theme="1"/>
        <rFont val="Calibri"/>
        <family val="2"/>
        <scheme val="minor"/>
      </rPr>
      <t xml:space="preserve">Etapa 4 </t>
    </r>
    <r>
      <rPr>
        <sz val="14"/>
        <color theme="1"/>
        <rFont val="Calibri"/>
        <family val="2"/>
        <scheme val="minor"/>
      </rPr>
      <t>- Caracterização dos riscos</t>
    </r>
  </si>
  <si>
    <t>Insignificante</t>
  </si>
  <si>
    <t>Moderado</t>
  </si>
  <si>
    <t>Forte</t>
  </si>
  <si>
    <t>Severo</t>
  </si>
  <si>
    <t>Severidade dos danos</t>
  </si>
  <si>
    <t>Rara</t>
  </si>
  <si>
    <t>Pouco provável</t>
  </si>
  <si>
    <t>Possível</t>
  </si>
  <si>
    <t>Provável</t>
  </si>
  <si>
    <t>Quase certa</t>
  </si>
  <si>
    <t>Fraco</t>
  </si>
  <si>
    <t>Barreiras</t>
  </si>
  <si>
    <t>Barreira equivalente</t>
  </si>
  <si>
    <t>Probabilidade de falha na Barreira</t>
  </si>
  <si>
    <t>Dano parcial (di)</t>
  </si>
  <si>
    <t>Etapa 4 - P1.1</t>
  </si>
  <si>
    <t>Etapa 4 - P1.2</t>
  </si>
  <si>
    <t>Dano</t>
  </si>
  <si>
    <t>Risco Receptor</t>
  </si>
  <si>
    <t>Quantidade de receptores</t>
  </si>
  <si>
    <t>Risco global</t>
  </si>
  <si>
    <t>Método de irrigação</t>
  </si>
  <si>
    <t>* A classificação de cada receptor está na Etapa 3 de modo a favorecer a cenarização</t>
  </si>
  <si>
    <t>i) ingestão inadvertida durante a irrigação</t>
  </si>
  <si>
    <t>ii) ingestão intencional a partir do sistema de irrigação</t>
  </si>
  <si>
    <t>Agricultor</t>
  </si>
  <si>
    <t>Consumidor</t>
  </si>
  <si>
    <t>iii) ingestão da cultura</t>
  </si>
  <si>
    <t>iv) ingestão do solo</t>
  </si>
  <si>
    <t>v) inalação de microgotículas durante a irrigação</t>
  </si>
  <si>
    <t>vi) adsorção por contato com a cultura irrigada, folhas e raízes</t>
  </si>
  <si>
    <t>vii) adsorção por contato com o sistema de irrigação</t>
  </si>
  <si>
    <t>viii) adsorção por contato com outras superfícies</t>
  </si>
  <si>
    <t>-</t>
  </si>
  <si>
    <t>* Realizar a Etapa 3 para cada receptor identificado na Etapa 2 - Passo 1.</t>
  </si>
  <si>
    <t>INGESTÃO indireta</t>
  </si>
  <si>
    <t>INALAÇÃO indireta</t>
  </si>
  <si>
    <t>ADSORÇÃO indireta</t>
  </si>
  <si>
    <t>Ingestão, inalação e adsorção</t>
  </si>
  <si>
    <t>Não aplicável</t>
  </si>
  <si>
    <t xml:space="preserve">Irrigação por gotejamento - crescimento distante do solo (50 cm) </t>
  </si>
  <si>
    <t xml:space="preserve">Remoção da casca - Descascamento das frutas </t>
  </si>
  <si>
    <t>Fraca. Fruto não tem contato com a água</t>
  </si>
  <si>
    <t>Eventual. Sistema de irrigação é gotejamento</t>
  </si>
  <si>
    <t xml:space="preserve">Eventual. Sistema de irrigação é gotejamento </t>
  </si>
  <si>
    <t xml:space="preserve">Demonstrada. Apesar do sistema de irrigação ser gotejamento </t>
  </si>
  <si>
    <t>Fraca. Apesar do sistema de irrigação ser gotejamento</t>
  </si>
  <si>
    <t>Absoluta. Sempre elevada</t>
  </si>
  <si>
    <t>Eventual. Fruta não tem contato com o solo, mas pode ser armazenada no solo eventualmente úmido</t>
  </si>
  <si>
    <t>Eventual. Fruto não tem contato com o solo, mas pode ser armazenada no solo eventualmente úmido</t>
  </si>
  <si>
    <t>Sistema de irrigação</t>
  </si>
  <si>
    <t>Agricultor; Consumidor</t>
  </si>
  <si>
    <t xml:space="preserve">Fraco </t>
  </si>
  <si>
    <t>* Caso possua a necessidade de inclusão de mais receptores, inserir a Etapa 3, juntamento com os Passos 1, 2 e 3 ao final da planilha. Atenção deve ser tomada para evitar perda das fórmulas.</t>
  </si>
  <si>
    <t>ORIENTAÇÃO DA APLICAÇÃO DO MODELO SEMIQUANTITATIVO DE AVALIAÇÃO DE RISCO MICROBIOLÓGICO</t>
  </si>
  <si>
    <t>Severidade dos danos ↓</t>
  </si>
  <si>
    <t>* Caso possua a necessidade de inclusão de mais barreiras e/ou Receptor, inserir linha a partir da célula A14.</t>
  </si>
  <si>
    <t>* Caso adicione mais receptores no Passo 3, alterar a quantidade de receptores (I11) e conferir a fórmula (J11).</t>
  </si>
  <si>
    <t>Probabilidade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</si>
</sst>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vertical="center"/>
    </xf>
    <xf numFmtId="0" fontId="0" fillId="0" borderId="3" xfId="0" applyFill="1" applyBorder="1"/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left"/>
    </xf>
    <xf numFmtId="0" fontId="3" fillId="0" borderId="0" xfId="0" applyFont="1" applyFill="1" applyProtection="1"/>
    <xf numFmtId="0" fontId="1" fillId="0" borderId="0" xfId="0" applyFont="1" applyProtection="1"/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/>
    <xf numFmtId="0" fontId="2" fillId="0" borderId="0" xfId="0" applyFont="1" applyAlignment="1">
      <alignment horizontal="left" vertical="center"/>
    </xf>
    <xf numFmtId="0" fontId="4" fillId="0" borderId="0" xfId="0" applyFont="1" applyFill="1" applyProtection="1"/>
    <xf numFmtId="0" fontId="2" fillId="0" borderId="0" xfId="0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Protection="1"/>
    <xf numFmtId="0" fontId="0" fillId="0" borderId="0" xfId="0" applyAlignment="1">
      <alignment horizontal="center"/>
    </xf>
    <xf numFmtId="0" fontId="1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6" fillId="0" borderId="0" xfId="0" applyFont="1"/>
    <xf numFmtId="0" fontId="0" fillId="0" borderId="0" xfId="0" applyFont="1"/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0" xfId="0" applyFill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wrapText="1"/>
    </xf>
    <xf numFmtId="0" fontId="1" fillId="0" borderId="0" xfId="0" applyFont="1" applyProtection="1"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Protection="1"/>
    <xf numFmtId="0" fontId="0" fillId="0" borderId="0" xfId="0" applyBorder="1" applyProtection="1"/>
    <xf numFmtId="0" fontId="1" fillId="0" borderId="2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left" wrapText="1"/>
    </xf>
    <xf numFmtId="2" fontId="1" fillId="0" borderId="0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GridLines="0" zoomScaleNormal="100" workbookViewId="0">
      <selection activeCell="B21" sqref="B21"/>
    </sheetView>
  </sheetViews>
  <sheetFormatPr defaultColWidth="11" defaultRowHeight="15.75" x14ac:dyDescent="0.25"/>
  <cols>
    <col min="1" max="1" width="36.5" customWidth="1"/>
    <col min="2" max="2" width="23.625" customWidth="1"/>
    <col min="3" max="3" width="22.875" customWidth="1"/>
    <col min="4" max="4" width="23.875" customWidth="1"/>
    <col min="5" max="5" width="24" customWidth="1"/>
    <col min="6" max="6" width="23.625" customWidth="1"/>
    <col min="7" max="7" width="41" customWidth="1"/>
    <col min="8" max="8" width="37.5" customWidth="1"/>
    <col min="9" max="9" width="21.625" customWidth="1"/>
    <col min="10" max="10" width="34" bestFit="1" customWidth="1"/>
    <col min="11" max="11" width="30.875" customWidth="1"/>
    <col min="12" max="12" width="19.5" customWidth="1"/>
    <col min="13" max="13" width="17.125" customWidth="1"/>
    <col min="14" max="14" width="16.875" customWidth="1"/>
    <col min="15" max="15" width="22.875" customWidth="1"/>
  </cols>
  <sheetData>
    <row r="1" spans="1:4" ht="18.75" x14ac:dyDescent="0.3">
      <c r="A1" s="27" t="s">
        <v>120</v>
      </c>
    </row>
    <row r="2" spans="1:4" ht="18.75" x14ac:dyDescent="0.3">
      <c r="A2" s="14" t="s">
        <v>46</v>
      </c>
    </row>
    <row r="3" spans="1:4" ht="18.75" x14ac:dyDescent="0.3">
      <c r="A3" s="9"/>
    </row>
    <row r="4" spans="1:4" ht="18.75" x14ac:dyDescent="0.3">
      <c r="A4" s="20" t="s">
        <v>50</v>
      </c>
    </row>
    <row r="5" spans="1:4" ht="18.75" x14ac:dyDescent="0.3">
      <c r="A5" s="15"/>
    </row>
    <row r="6" spans="1:4" ht="20.100000000000001" customHeight="1" x14ac:dyDescent="0.25">
      <c r="A6" s="12" t="s">
        <v>87</v>
      </c>
      <c r="B6" s="39" t="s">
        <v>17</v>
      </c>
      <c r="C6" s="32"/>
    </row>
    <row r="7" spans="1:4" ht="20.100000000000001" customHeight="1" x14ac:dyDescent="0.3">
      <c r="A7" s="13" t="s">
        <v>116</v>
      </c>
      <c r="B7" s="40" t="s">
        <v>10</v>
      </c>
      <c r="C7" s="32"/>
    </row>
    <row r="8" spans="1:4" ht="20.100000000000001" customHeight="1" x14ac:dyDescent="0.3">
      <c r="A8" s="9"/>
      <c r="B8" s="32"/>
      <c r="C8" s="32"/>
      <c r="D8" s="28"/>
    </row>
    <row r="9" spans="1:4" ht="20.100000000000001" customHeight="1" x14ac:dyDescent="0.3">
      <c r="A9" s="9"/>
      <c r="B9" s="32"/>
      <c r="C9" s="32"/>
    </row>
    <row r="10" spans="1:4" ht="31.5" x14ac:dyDescent="0.25">
      <c r="A10" s="76" t="s">
        <v>42</v>
      </c>
      <c r="B10" s="33" t="s">
        <v>38</v>
      </c>
      <c r="C10" s="41" t="s">
        <v>40</v>
      </c>
    </row>
    <row r="11" spans="1:4" ht="31.5" x14ac:dyDescent="0.25">
      <c r="A11" s="76"/>
      <c r="B11" s="33" t="s">
        <v>39</v>
      </c>
      <c r="C11" s="41" t="s">
        <v>41</v>
      </c>
    </row>
    <row r="12" spans="1:4" ht="18.75" x14ac:dyDescent="0.25">
      <c r="A12" s="16"/>
      <c r="B12" s="34"/>
      <c r="C12" s="35"/>
    </row>
    <row r="13" spans="1:4" ht="20.100000000000001" customHeight="1" x14ac:dyDescent="0.25">
      <c r="A13" s="76" t="s">
        <v>33</v>
      </c>
      <c r="B13" s="36" t="s">
        <v>35</v>
      </c>
      <c r="C13" s="41" t="s">
        <v>40</v>
      </c>
    </row>
    <row r="14" spans="1:4" ht="20.100000000000001" customHeight="1" x14ac:dyDescent="0.25">
      <c r="A14" s="76"/>
      <c r="B14" s="36" t="s">
        <v>36</v>
      </c>
      <c r="C14" s="41" t="s">
        <v>40</v>
      </c>
    </row>
    <row r="15" spans="1:4" ht="20.100000000000001" customHeight="1" x14ac:dyDescent="0.25">
      <c r="A15" s="76"/>
      <c r="B15" s="36" t="s">
        <v>37</v>
      </c>
      <c r="C15" s="41" t="s">
        <v>40</v>
      </c>
    </row>
    <row r="16" spans="1:4" ht="20.100000000000001" customHeight="1" x14ac:dyDescent="0.3">
      <c r="A16" s="16"/>
      <c r="B16" s="10"/>
    </row>
    <row r="17" spans="1:2" ht="20.100000000000001" customHeight="1" x14ac:dyDescent="0.3">
      <c r="A17" s="16"/>
      <c r="B17" s="10"/>
    </row>
    <row r="18" spans="1:2" ht="20.100000000000001" customHeight="1" x14ac:dyDescent="0.25"/>
    <row r="19" spans="1:2" ht="20.100000000000001" customHeight="1" x14ac:dyDescent="0.25"/>
    <row r="20" spans="1:2" ht="20.100000000000001" customHeight="1" x14ac:dyDescent="0.25"/>
    <row r="21" spans="1:2" ht="20.100000000000001" customHeight="1" x14ac:dyDescent="0.25"/>
    <row r="22" spans="1:2" ht="30" customHeight="1" x14ac:dyDescent="0.25"/>
    <row r="23" spans="1:2" ht="30" customHeight="1" x14ac:dyDescent="0.25"/>
    <row r="24" spans="1:2" ht="30" customHeight="1" x14ac:dyDescent="0.25"/>
    <row r="55" spans="1:6" ht="18.75" x14ac:dyDescent="0.3">
      <c r="A55" s="9"/>
      <c r="B55" s="9"/>
      <c r="C55" s="9"/>
      <c r="D55" s="9"/>
      <c r="E55" s="9"/>
      <c r="F55" s="9"/>
    </row>
  </sheetData>
  <sheetProtection algorithmName="SHA-512" hashValue="60TIQ0gr/9SVo9NICTtu+i8DBHdaLgUkiwjXWv8Rgz2AQxy6ltDyLzil2H29ATBgghWSWZhO0bV6bphxxZ0uBw==" saltValue="QiUdT3qe/Oe91QLsO3sFjQ==" spinCount="100000" sheet="1" objects="1" scenarios="1" pivotTables="0"/>
  <mergeCells count="2">
    <mergeCell ref="A10:A11"/>
    <mergeCell ref="A13:A1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Title="Método de irrigação" prompt="Os métodos são:_x000a_Superfície (sulcos abertos, Sulcos fechados e inundação);_x000a_Subterrâneo (Gotejamento subterrâneo e Subirrigação);_x000a_Aspersão (Convencional, Mangueiras furadas, Canhão autopropelido, Pivô central e Linear);_x000a_Localizado (Gotejamento e Aspersão).">
          <x14:formula1>
            <xm:f>Listas!$A$2:$A$5</xm:f>
          </x14:formula1>
          <xm:sqref>B6</xm:sqref>
        </x14:dataValidation>
        <x14:dataValidation type="list" allowBlank="1" showInputMessage="1" showErrorMessage="1" promptTitle="Método/Sistema e cultura" prompt="A cultura desenvolve-se rente ao solo?">
          <x14:formula1>
            <xm:f>Listas!$C$2:$C$3</xm:f>
          </x14:formula1>
          <xm:sqref>C10</xm:sqref>
        </x14:dataValidation>
        <x14:dataValidation type="list" allowBlank="1" showInputMessage="1" showErrorMessage="1" promptTitle="Contato com a água irrigada" prompt="Os Sistemas são:_x000d__x000a_A água de irrigação possui contato direto com a cultura?">
          <x14:formula1>
            <xm:f>Listas!$C$2:$C$3</xm:f>
          </x14:formula1>
          <xm:sqref>C11:C12</xm:sqref>
        </x14:dataValidation>
        <x14:dataValidation type="list" allowBlank="1" showInputMessage="1" showErrorMessage="1" promptTitle="Característica - alimentícia" prompt="O produto da cultura é preferencialmente alimentícia?">
          <x14:formula1>
            <xm:f>Listas!$D$2:$D$3</xm:f>
          </x14:formula1>
          <xm:sqref>C13</xm:sqref>
        </x14:dataValidation>
        <x14:dataValidation type="list" allowBlank="1" showInputMessage="1" showErrorMessage="1" promptTitle="Características de consumo" prompt="O produto da cultura é preferencialmente consumido cru?">
          <x14:formula1>
            <xm:f>Listas!$D$2:$D$3</xm:f>
          </x14:formula1>
          <xm:sqref>C14</xm:sqref>
        </x14:dataValidation>
        <x14:dataValidation type="list" allowBlank="1" showInputMessage="1" showErrorMessage="1" promptTitle="Remoção da casca" prompt="O produto da cultura é preferencialmente consumido sem a casca?">
          <x14:formula1>
            <xm:f>Listas!$D$2:$D$3</xm:f>
          </x14:formula1>
          <xm:sqref>C15</xm:sqref>
        </x14:dataValidation>
        <x14:dataValidation type="list" allowBlank="1" showInputMessage="1" showErrorMessage="1" promptTitle="Sistemas de irrigação" prompt="SUPERFÍCIE: sulcos abertos, Sulcos fechados e inundação;_x000d__x000a_SUBTERRÂNEO: Gotejamento subterrâneo ou enterrado e Subirrigação;_x000d__x000a_ASPERSÃO: Convencional, Mangueiras furadas, Canhão autopropelido, Pivô central e Linear;_x000d__x000a_LOCALIZADO: Gotejamento e aspersão.">
          <x14:formula1>
            <xm:f>Listas!$B$2:$B$14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>
      <selection activeCell="A4" sqref="A4"/>
    </sheetView>
  </sheetViews>
  <sheetFormatPr defaultColWidth="11" defaultRowHeight="15.75" x14ac:dyDescent="0.25"/>
  <cols>
    <col min="1" max="1" width="39.5" customWidth="1"/>
    <col min="2" max="2" width="24.625" bestFit="1" customWidth="1"/>
    <col min="3" max="3" width="27.375" bestFit="1" customWidth="1"/>
    <col min="4" max="4" width="23.875" customWidth="1"/>
    <col min="5" max="5" width="24" customWidth="1"/>
    <col min="6" max="6" width="23.625" customWidth="1"/>
    <col min="7" max="7" width="41" customWidth="1"/>
    <col min="8" max="8" width="37.5" customWidth="1"/>
    <col min="9" max="9" width="21.625" customWidth="1"/>
    <col min="10" max="10" width="34" bestFit="1" customWidth="1"/>
    <col min="11" max="11" width="30.875" customWidth="1"/>
    <col min="12" max="12" width="19.5" customWidth="1"/>
    <col min="13" max="13" width="17.125" customWidth="1"/>
    <col min="14" max="14" width="16.875" customWidth="1"/>
    <col min="15" max="15" width="22.875" customWidth="1"/>
  </cols>
  <sheetData>
    <row r="1" spans="1:5" ht="18.75" x14ac:dyDescent="0.3">
      <c r="A1" s="27" t="s">
        <v>120</v>
      </c>
    </row>
    <row r="2" spans="1:5" ht="18.75" x14ac:dyDescent="0.3">
      <c r="A2" s="14" t="s">
        <v>46</v>
      </c>
    </row>
    <row r="3" spans="1:5" ht="18.75" x14ac:dyDescent="0.3">
      <c r="A3" s="9"/>
    </row>
    <row r="4" spans="1:5" ht="20.100000000000001" customHeight="1" x14ac:dyDescent="0.3">
      <c r="A4" s="21" t="s">
        <v>51</v>
      </c>
      <c r="B4" s="10"/>
    </row>
    <row r="5" spans="1:5" ht="20.100000000000001" customHeight="1" x14ac:dyDescent="0.3">
      <c r="A5" s="16"/>
      <c r="B5" s="10"/>
      <c r="C5" s="1"/>
    </row>
    <row r="6" spans="1:5" ht="20.100000000000001" customHeight="1" x14ac:dyDescent="0.3">
      <c r="A6" s="13" t="s">
        <v>47</v>
      </c>
      <c r="B6" s="42">
        <v>7</v>
      </c>
    </row>
    <row r="7" spans="1:5" ht="17.100000000000001" customHeight="1" x14ac:dyDescent="0.3">
      <c r="A7" s="17"/>
      <c r="B7" s="18"/>
      <c r="C7" s="2"/>
    </row>
    <row r="8" spans="1:5" ht="17.100000000000001" customHeight="1" x14ac:dyDescent="0.25"/>
    <row r="9" spans="1:5" ht="44.1" customHeight="1" x14ac:dyDescent="0.25">
      <c r="A9" s="29" t="s">
        <v>48</v>
      </c>
      <c r="B9" s="30"/>
      <c r="C9" s="30"/>
      <c r="E9" s="19"/>
    </row>
    <row r="10" spans="1:5" x14ac:dyDescent="0.25">
      <c r="A10" s="77" t="s">
        <v>18</v>
      </c>
      <c r="B10" s="77"/>
      <c r="C10" s="37" t="s">
        <v>19</v>
      </c>
    </row>
    <row r="11" spans="1:5" ht="33.950000000000003" customHeight="1" x14ac:dyDescent="0.25">
      <c r="A11" s="41" t="s">
        <v>21</v>
      </c>
      <c r="B11" s="43" t="s">
        <v>117</v>
      </c>
      <c r="C11" s="43" t="s">
        <v>104</v>
      </c>
    </row>
    <row r="12" spans="1:5" x14ac:dyDescent="0.25">
      <c r="A12" s="31" t="s">
        <v>88</v>
      </c>
    </row>
    <row r="39" spans="1:6" ht="18.75" x14ac:dyDescent="0.3">
      <c r="A39" s="9"/>
      <c r="B39" s="9"/>
      <c r="C39" s="9"/>
      <c r="D39" s="9"/>
      <c r="E39" s="9"/>
      <c r="F39" s="9"/>
    </row>
  </sheetData>
  <sheetProtection algorithmName="SHA-512" hashValue="wuzrkIDN76N7Slwb9jidr6KQYkQxtYbmINKzSsPr2ejqa4g/xJCrmr5n6B4mxMzyz10mv+tYxRItk0hIwcd+iQ==" saltValue="aqCLT2aomVAaLx36Oz9fUw==" spinCount="100000" sheet="1" objects="1" scenarios="1" pivotTables="0"/>
  <mergeCells count="1">
    <mergeCell ref="A10:B10"/>
  </mergeCells>
  <dataValidations count="1">
    <dataValidation allowBlank="1" showInputMessage="1" showErrorMessage="1" promptTitle="Descrição dos receptores*" prompt="Descreva todos os diferentes receptores identificados anteriormente._x000a_Por exemplo: Ser humano - Trabalhadores, consumidores, comerciantes, entre outros." sqref="B11"/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Remoção da casca" prompt="O produto da cultura é preferencialmente consumido sem a casca?">
          <x14:formula1>
            <xm:f>Listas!$D$2:$D$3</xm:f>
          </x14:formula1>
          <xm:sqref>C5</xm:sqref>
        </x14:dataValidation>
        <x14:dataValidation type="list" allowBlank="1" showInputMessage="1" showErrorMessage="1" promptTitle="Receptores" prompt="Quais são os receptores envolvidos?">
          <x14:formula1>
            <xm:f>Listas!$F$2:$F$8</xm:f>
          </x14:formula1>
          <xm:sqref>A11</xm:sqref>
        </x14:dataValidation>
        <x14:dataValidation type="list" allowBlank="1" showInputMessage="1" showErrorMessage="1" promptTitle="Etapa 1" prompt="Qual a classificação associado ao nível do perigo em relação ao tipo de tratamento do efluente tratado devido a presença de E. coli (Tabela 1)?_x000a_">
          <x14:formula1>
            <xm:f>Listas!$E$2:$E$6</xm:f>
          </x14:formula1>
          <xm:sqref>C7</xm:sqref>
        </x14:dataValidation>
        <x14:dataValidation type="list" allowBlank="1" showInputMessage="1" showErrorMessage="1" promptTitle="Receptores x vias de exposição" prompt="Quais são as vias de exposição relacionadas aos receptores?_x000a_*Adsorção - SOMENTE quando tem-se vegetação como receptor.">
          <x14:formula1>
            <xm:f>Listas!$G$2:$G$3</xm:f>
          </x14:formula1>
          <xm:sqref>C11</xm:sqref>
        </x14:dataValidation>
        <x14:dataValidation type="list" allowBlank="1" showInputMessage="1" showErrorMessage="1" promptTitle="Identificação dos perigos" prompt="Qual a classificação associada ao nível do perigo em relação ao tipo de tratamento do efluente tratado devido a presença de E. coli (Tabela 1)?_x000a_">
          <x14:formula1>
            <xm:f>Listas!$E$2:$E$6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tabSelected="1" zoomScale="70" zoomScaleNormal="70" workbookViewId="0">
      <selection activeCell="D16" sqref="D16"/>
    </sheetView>
  </sheetViews>
  <sheetFormatPr defaultColWidth="11" defaultRowHeight="15.75" x14ac:dyDescent="0.25"/>
  <cols>
    <col min="1" max="2" width="21.375" style="94" customWidth="1"/>
    <col min="3" max="3" width="74.875" style="94" customWidth="1"/>
    <col min="4" max="4" width="15.375" style="94" customWidth="1"/>
    <col min="5" max="5" width="22.625" style="94" customWidth="1"/>
    <col min="6" max="6" width="10.875" style="94" customWidth="1"/>
    <col min="7" max="7" width="52.5" style="94" bestFit="1" customWidth="1"/>
    <col min="8" max="8" width="56.375" style="94" customWidth="1"/>
    <col min="9" max="16384" width="11" style="94"/>
  </cols>
  <sheetData>
    <row r="1" spans="1:11" ht="18.75" x14ac:dyDescent="0.3">
      <c r="A1" s="27" t="s">
        <v>120</v>
      </c>
    </row>
    <row r="2" spans="1:11" ht="18.75" x14ac:dyDescent="0.3">
      <c r="A2" s="14" t="s">
        <v>46</v>
      </c>
    </row>
    <row r="3" spans="1:11" ht="18.75" x14ac:dyDescent="0.3">
      <c r="A3" s="15"/>
    </row>
    <row r="4" spans="1:11" ht="18.75" x14ac:dyDescent="0.25">
      <c r="A4" s="21" t="s">
        <v>51</v>
      </c>
    </row>
    <row r="6" spans="1:11" ht="20.100000000000001" customHeight="1" x14ac:dyDescent="0.25">
      <c r="A6" s="82" t="s">
        <v>49</v>
      </c>
      <c r="B6" s="83"/>
      <c r="C6" s="83"/>
    </row>
    <row r="7" spans="1:11" ht="20.100000000000001" customHeight="1" x14ac:dyDescent="0.25">
      <c r="A7" s="54" t="s">
        <v>100</v>
      </c>
      <c r="B7" s="63"/>
      <c r="C7" s="63"/>
    </row>
    <row r="8" spans="1:11" ht="20.100000000000001" customHeight="1" x14ac:dyDescent="0.25">
      <c r="A8" s="54" t="s">
        <v>119</v>
      </c>
      <c r="B8" s="95"/>
    </row>
    <row r="9" spans="1:11" ht="20.100000000000001" customHeight="1" x14ac:dyDescent="0.3">
      <c r="A9" s="96" t="s">
        <v>18</v>
      </c>
      <c r="B9" s="97"/>
      <c r="C9" s="98"/>
      <c r="D9" s="99" t="s">
        <v>19</v>
      </c>
      <c r="E9" s="99"/>
      <c r="F9" s="99"/>
      <c r="G9" s="99"/>
      <c r="H9" s="100" t="s">
        <v>29</v>
      </c>
      <c r="I9" s="100"/>
    </row>
    <row r="10" spans="1:11" ht="42" customHeight="1" x14ac:dyDescent="0.25">
      <c r="A10" s="101" t="s">
        <v>53</v>
      </c>
      <c r="B10" s="102"/>
      <c r="C10" s="103" t="s">
        <v>52</v>
      </c>
      <c r="D10" s="104" t="s">
        <v>55</v>
      </c>
      <c r="E10" s="103" t="s">
        <v>54</v>
      </c>
      <c r="F10" s="104" t="s">
        <v>56</v>
      </c>
      <c r="G10" s="103" t="s">
        <v>64</v>
      </c>
      <c r="H10" s="105" t="s">
        <v>60</v>
      </c>
      <c r="I10" s="106">
        <f>SUM($F$11:$F$19)</f>
        <v>50</v>
      </c>
    </row>
    <row r="11" spans="1:11" ht="20.100000000000001" customHeight="1" x14ac:dyDescent="0.25">
      <c r="A11" s="84" t="s">
        <v>21</v>
      </c>
      <c r="B11" s="79" t="s">
        <v>91</v>
      </c>
      <c r="C11" s="44" t="s">
        <v>89</v>
      </c>
      <c r="D11" s="45">
        <v>9</v>
      </c>
      <c r="E11" s="45" t="s">
        <v>57</v>
      </c>
      <c r="F11" s="45">
        <v>9</v>
      </c>
      <c r="G11" s="44" t="s">
        <v>113</v>
      </c>
      <c r="H11" s="107" t="s">
        <v>61</v>
      </c>
      <c r="I11" s="108">
        <f>SUMPRODUCT($D$11:$D$19,$F$11:$F$19)</f>
        <v>310</v>
      </c>
    </row>
    <row r="12" spans="1:11" s="95" customFormat="1" ht="18.75" x14ac:dyDescent="0.3">
      <c r="A12" s="85"/>
      <c r="B12" s="80"/>
      <c r="C12" s="44" t="s">
        <v>90</v>
      </c>
      <c r="D12" s="45">
        <v>9</v>
      </c>
      <c r="E12" s="45" t="s">
        <v>57</v>
      </c>
      <c r="F12" s="45">
        <v>9</v>
      </c>
      <c r="G12" s="44" t="s">
        <v>113</v>
      </c>
      <c r="H12" s="109" t="s">
        <v>62</v>
      </c>
      <c r="I12" s="108">
        <f>9*I10</f>
        <v>450</v>
      </c>
      <c r="K12" s="110"/>
    </row>
    <row r="13" spans="1:11" ht="18.75" x14ac:dyDescent="0.25">
      <c r="A13" s="85"/>
      <c r="B13" s="80"/>
      <c r="C13" s="46" t="s">
        <v>93</v>
      </c>
      <c r="D13" s="45">
        <v>3</v>
      </c>
      <c r="E13" s="45" t="s">
        <v>101</v>
      </c>
      <c r="F13" s="45">
        <v>9</v>
      </c>
      <c r="G13" s="44" t="s">
        <v>108</v>
      </c>
      <c r="H13" s="105" t="s">
        <v>63</v>
      </c>
      <c r="I13" s="111">
        <f>I11/I12</f>
        <v>0.68888888888888888</v>
      </c>
      <c r="J13" s="112"/>
      <c r="K13" s="110"/>
    </row>
    <row r="14" spans="1:11" ht="37.5" x14ac:dyDescent="0.25">
      <c r="A14" s="85"/>
      <c r="B14" s="80"/>
      <c r="C14" s="46" t="s">
        <v>94</v>
      </c>
      <c r="D14" s="45">
        <v>5</v>
      </c>
      <c r="E14" s="45" t="s">
        <v>101</v>
      </c>
      <c r="F14" s="45">
        <v>9</v>
      </c>
      <c r="G14" s="44" t="s">
        <v>115</v>
      </c>
      <c r="H14" s="112"/>
      <c r="I14" s="112"/>
      <c r="J14" s="112"/>
      <c r="K14" s="110"/>
    </row>
    <row r="15" spans="1:11" ht="18.75" x14ac:dyDescent="0.25">
      <c r="A15" s="85"/>
      <c r="B15" s="80"/>
      <c r="C15" s="44" t="s">
        <v>95</v>
      </c>
      <c r="D15" s="45">
        <v>5</v>
      </c>
      <c r="E15" s="45" t="s">
        <v>58</v>
      </c>
      <c r="F15" s="45">
        <v>5</v>
      </c>
      <c r="G15" s="44" t="s">
        <v>109</v>
      </c>
      <c r="H15" s="112"/>
      <c r="I15" s="112"/>
      <c r="J15" s="112"/>
      <c r="K15" s="110"/>
    </row>
    <row r="16" spans="1:11" ht="37.5" x14ac:dyDescent="0.25">
      <c r="A16" s="85"/>
      <c r="B16" s="80"/>
      <c r="C16" s="44" t="s">
        <v>96</v>
      </c>
      <c r="D16" s="45">
        <v>7</v>
      </c>
      <c r="E16" s="45" t="s">
        <v>59</v>
      </c>
      <c r="F16" s="45">
        <v>3</v>
      </c>
      <c r="G16" s="44" t="s">
        <v>111</v>
      </c>
      <c r="H16" s="112"/>
      <c r="I16" s="112"/>
      <c r="J16" s="112"/>
      <c r="K16" s="110"/>
    </row>
    <row r="17" spans="1:11" ht="18.75" x14ac:dyDescent="0.25">
      <c r="A17" s="85"/>
      <c r="B17" s="80"/>
      <c r="C17" s="44" t="s">
        <v>97</v>
      </c>
      <c r="D17" s="45">
        <v>5</v>
      </c>
      <c r="E17" s="45" t="s">
        <v>59</v>
      </c>
      <c r="F17" s="45">
        <v>3</v>
      </c>
      <c r="G17" s="44" t="s">
        <v>110</v>
      </c>
      <c r="H17" s="112"/>
      <c r="I17" s="112"/>
      <c r="J17" s="112"/>
      <c r="K17" s="110"/>
    </row>
    <row r="18" spans="1:11" ht="18.75" x14ac:dyDescent="0.25">
      <c r="A18" s="85"/>
      <c r="B18" s="80"/>
      <c r="C18" s="44" t="s">
        <v>98</v>
      </c>
      <c r="D18" s="45">
        <v>5</v>
      </c>
      <c r="E18" s="45" t="s">
        <v>59</v>
      </c>
      <c r="F18" s="45">
        <v>3</v>
      </c>
      <c r="G18" s="44" t="s">
        <v>109</v>
      </c>
      <c r="H18" s="112"/>
      <c r="I18" s="112"/>
      <c r="J18" s="112"/>
      <c r="K18" s="110"/>
    </row>
    <row r="19" spans="1:11" ht="18.75" x14ac:dyDescent="0.25">
      <c r="A19" s="86"/>
      <c r="B19" s="81"/>
      <c r="C19" s="44"/>
      <c r="D19" s="45"/>
      <c r="E19" s="45"/>
      <c r="F19" s="45"/>
      <c r="G19" s="44"/>
      <c r="H19" s="112"/>
      <c r="I19" s="112"/>
      <c r="J19" s="112"/>
      <c r="K19" s="110"/>
    </row>
    <row r="21" spans="1:11" ht="18.75" x14ac:dyDescent="0.3">
      <c r="A21" s="96" t="s">
        <v>18</v>
      </c>
      <c r="B21" s="97"/>
      <c r="C21" s="98"/>
      <c r="D21" s="99" t="s">
        <v>19</v>
      </c>
      <c r="E21" s="99"/>
      <c r="F21" s="99"/>
      <c r="G21" s="99"/>
      <c r="H21" s="100" t="s">
        <v>29</v>
      </c>
      <c r="I21" s="100"/>
    </row>
    <row r="22" spans="1:11" ht="35.1" customHeight="1" x14ac:dyDescent="0.25">
      <c r="A22" s="101" t="s">
        <v>53</v>
      </c>
      <c r="B22" s="113"/>
      <c r="C22" s="103" t="s">
        <v>52</v>
      </c>
      <c r="D22" s="104" t="s">
        <v>55</v>
      </c>
      <c r="E22" s="103" t="s">
        <v>54</v>
      </c>
      <c r="F22" s="104" t="s">
        <v>56</v>
      </c>
      <c r="G22" s="103" t="s">
        <v>64</v>
      </c>
      <c r="H22" s="105" t="s">
        <v>60</v>
      </c>
      <c r="I22" s="106">
        <f>SUM($F$23:$F$31)</f>
        <v>21</v>
      </c>
    </row>
    <row r="23" spans="1:11" ht="20.100000000000001" customHeight="1" x14ac:dyDescent="0.25">
      <c r="A23" s="79" t="s">
        <v>21</v>
      </c>
      <c r="B23" s="88" t="s">
        <v>92</v>
      </c>
      <c r="C23" s="44" t="s">
        <v>89</v>
      </c>
      <c r="D23" s="45" t="s">
        <v>99</v>
      </c>
      <c r="E23" s="45"/>
      <c r="F23" s="45" t="s">
        <v>99</v>
      </c>
      <c r="G23" s="47" t="s">
        <v>105</v>
      </c>
      <c r="H23" s="107" t="s">
        <v>61</v>
      </c>
      <c r="I23" s="108">
        <f>SUMPRODUCT($D$23:$D$31,$F$23:$F$31)</f>
        <v>81</v>
      </c>
    </row>
    <row r="24" spans="1:11" s="95" customFormat="1" ht="18.75" x14ac:dyDescent="0.3">
      <c r="A24" s="80"/>
      <c r="B24" s="89"/>
      <c r="C24" s="44" t="s">
        <v>90</v>
      </c>
      <c r="D24" s="45" t="s">
        <v>99</v>
      </c>
      <c r="E24" s="45"/>
      <c r="F24" s="45" t="s">
        <v>99</v>
      </c>
      <c r="G24" s="47" t="s">
        <v>105</v>
      </c>
      <c r="H24" s="109" t="s">
        <v>62</v>
      </c>
      <c r="I24" s="108">
        <f>9*I22</f>
        <v>189</v>
      </c>
      <c r="K24" s="110"/>
    </row>
    <row r="25" spans="1:11" ht="18.75" x14ac:dyDescent="0.25">
      <c r="A25" s="80"/>
      <c r="B25" s="89"/>
      <c r="C25" s="46" t="s">
        <v>93</v>
      </c>
      <c r="D25" s="45">
        <v>3</v>
      </c>
      <c r="E25" s="45" t="s">
        <v>101</v>
      </c>
      <c r="F25" s="45">
        <v>9</v>
      </c>
      <c r="G25" s="47" t="s">
        <v>108</v>
      </c>
      <c r="H25" s="105" t="s">
        <v>63</v>
      </c>
      <c r="I25" s="111">
        <f>I23/I24</f>
        <v>0.42857142857142855</v>
      </c>
      <c r="J25" s="112"/>
      <c r="K25" s="110"/>
    </row>
    <row r="26" spans="1:11" ht="37.5" x14ac:dyDescent="0.25">
      <c r="A26" s="80"/>
      <c r="B26" s="89"/>
      <c r="C26" s="46" t="s">
        <v>94</v>
      </c>
      <c r="D26" s="45">
        <v>5</v>
      </c>
      <c r="E26" s="45" t="s">
        <v>101</v>
      </c>
      <c r="F26" s="45">
        <v>9</v>
      </c>
      <c r="G26" s="44" t="s">
        <v>114</v>
      </c>
      <c r="H26" s="112"/>
      <c r="I26" s="112"/>
      <c r="J26" s="112"/>
      <c r="K26" s="110"/>
    </row>
    <row r="27" spans="1:11" ht="18.75" x14ac:dyDescent="0.25">
      <c r="A27" s="80"/>
      <c r="B27" s="89"/>
      <c r="C27" s="44" t="s">
        <v>95</v>
      </c>
      <c r="D27" s="45" t="s">
        <v>99</v>
      </c>
      <c r="E27" s="45"/>
      <c r="F27" s="45" t="s">
        <v>99</v>
      </c>
      <c r="G27" s="47" t="s">
        <v>105</v>
      </c>
      <c r="H27" s="112"/>
      <c r="I27" s="112"/>
      <c r="J27" s="112"/>
      <c r="K27" s="110"/>
    </row>
    <row r="28" spans="1:11" ht="18.75" x14ac:dyDescent="0.25">
      <c r="A28" s="80"/>
      <c r="B28" s="89"/>
      <c r="C28" s="44" t="s">
        <v>96</v>
      </c>
      <c r="D28" s="45">
        <v>3</v>
      </c>
      <c r="E28" s="45" t="s">
        <v>103</v>
      </c>
      <c r="F28" s="45">
        <v>3</v>
      </c>
      <c r="G28" s="47" t="s">
        <v>112</v>
      </c>
      <c r="H28" s="112"/>
      <c r="I28" s="112"/>
      <c r="J28" s="112"/>
      <c r="K28" s="110"/>
    </row>
    <row r="29" spans="1:11" ht="18.75" x14ac:dyDescent="0.25">
      <c r="A29" s="80"/>
      <c r="B29" s="89"/>
      <c r="C29" s="44" t="s">
        <v>97</v>
      </c>
      <c r="D29" s="45" t="s">
        <v>99</v>
      </c>
      <c r="E29" s="45"/>
      <c r="F29" s="45" t="s">
        <v>99</v>
      </c>
      <c r="G29" s="47" t="s">
        <v>105</v>
      </c>
      <c r="H29" s="112"/>
      <c r="I29" s="112"/>
      <c r="J29" s="112"/>
      <c r="K29" s="110"/>
    </row>
    <row r="30" spans="1:11" ht="18.75" x14ac:dyDescent="0.25">
      <c r="A30" s="80"/>
      <c r="B30" s="89"/>
      <c r="C30" s="44" t="s">
        <v>98</v>
      </c>
      <c r="D30" s="45" t="s">
        <v>99</v>
      </c>
      <c r="E30" s="45"/>
      <c r="F30" s="45" t="s">
        <v>99</v>
      </c>
      <c r="G30" s="47" t="s">
        <v>105</v>
      </c>
      <c r="H30" s="112"/>
      <c r="I30" s="112"/>
      <c r="J30" s="112"/>
      <c r="K30" s="110"/>
    </row>
    <row r="31" spans="1:11" ht="18.75" x14ac:dyDescent="0.25">
      <c r="A31" s="81"/>
      <c r="B31" s="90"/>
      <c r="C31" s="44"/>
      <c r="D31" s="45"/>
      <c r="E31" s="45"/>
      <c r="F31" s="45"/>
      <c r="G31" s="47"/>
      <c r="H31" s="112"/>
      <c r="I31" s="112"/>
      <c r="J31" s="112"/>
      <c r="K31" s="110"/>
    </row>
    <row r="32" spans="1:11" ht="18.75" x14ac:dyDescent="0.25">
      <c r="A32" s="114"/>
      <c r="B32" s="115"/>
      <c r="C32" s="116"/>
      <c r="D32" s="116"/>
      <c r="E32" s="116"/>
      <c r="F32" s="116"/>
      <c r="G32" s="116"/>
      <c r="H32" s="112"/>
      <c r="I32" s="112"/>
      <c r="J32" s="112"/>
      <c r="K32" s="110"/>
    </row>
    <row r="33" spans="1:11" ht="18.75" x14ac:dyDescent="0.3">
      <c r="A33" s="99" t="s">
        <v>18</v>
      </c>
      <c r="B33" s="99"/>
      <c r="C33" s="99"/>
      <c r="D33" s="99" t="s">
        <v>19</v>
      </c>
      <c r="E33" s="99"/>
      <c r="F33" s="99"/>
      <c r="G33" s="99"/>
      <c r="H33" s="100" t="s">
        <v>29</v>
      </c>
      <c r="I33" s="100"/>
      <c r="J33" s="112"/>
      <c r="K33" s="110"/>
    </row>
    <row r="34" spans="1:11" ht="37.5" x14ac:dyDescent="0.25">
      <c r="A34" s="117" t="s">
        <v>53</v>
      </c>
      <c r="B34" s="117"/>
      <c r="C34" s="103" t="s">
        <v>52</v>
      </c>
      <c r="D34" s="104" t="s">
        <v>55</v>
      </c>
      <c r="E34" s="103" t="s">
        <v>54</v>
      </c>
      <c r="F34" s="104" t="s">
        <v>56</v>
      </c>
      <c r="G34" s="103" t="s">
        <v>64</v>
      </c>
      <c r="H34" s="105" t="s">
        <v>60</v>
      </c>
      <c r="I34" s="106">
        <f>SUM($F$35:$F$43)</f>
        <v>0</v>
      </c>
    </row>
    <row r="35" spans="1:11" ht="20.100000000000001" customHeight="1" x14ac:dyDescent="0.25">
      <c r="A35" s="79"/>
      <c r="B35" s="79"/>
      <c r="C35" s="44"/>
      <c r="D35" s="45"/>
      <c r="E35" s="45"/>
      <c r="F35" s="45"/>
      <c r="G35" s="47"/>
      <c r="H35" s="107" t="s">
        <v>61</v>
      </c>
      <c r="I35" s="108">
        <f>SUMPRODUCT($D$35:$D$43,$F$35:$F$43)</f>
        <v>0</v>
      </c>
    </row>
    <row r="36" spans="1:11" s="95" customFormat="1" ht="20.100000000000001" customHeight="1" x14ac:dyDescent="0.3">
      <c r="A36" s="80"/>
      <c r="B36" s="80"/>
      <c r="C36" s="44"/>
      <c r="D36" s="45"/>
      <c r="E36" s="45"/>
      <c r="F36" s="45"/>
      <c r="G36" s="47"/>
      <c r="H36" s="109" t="s">
        <v>62</v>
      </c>
      <c r="I36" s="108">
        <f>9*I34</f>
        <v>0</v>
      </c>
      <c r="K36" s="110"/>
    </row>
    <row r="37" spans="1:11" ht="18.75" x14ac:dyDescent="0.25">
      <c r="A37" s="80"/>
      <c r="B37" s="80"/>
      <c r="C37" s="46"/>
      <c r="D37" s="45"/>
      <c r="E37" s="45"/>
      <c r="F37" s="45"/>
      <c r="G37" s="47"/>
      <c r="H37" s="105" t="s">
        <v>63</v>
      </c>
      <c r="I37" s="111" t="e">
        <f>I35/I36</f>
        <v>#DIV/0!</v>
      </c>
      <c r="J37" s="112"/>
      <c r="K37" s="110"/>
    </row>
    <row r="38" spans="1:11" ht="18.75" x14ac:dyDescent="0.25">
      <c r="A38" s="80"/>
      <c r="B38" s="80"/>
      <c r="C38" s="46"/>
      <c r="D38" s="45"/>
      <c r="E38" s="45"/>
      <c r="F38" s="45"/>
      <c r="G38" s="44"/>
      <c r="H38" s="112"/>
      <c r="I38" s="112"/>
      <c r="J38" s="112"/>
      <c r="K38" s="110"/>
    </row>
    <row r="39" spans="1:11" ht="20.100000000000001" customHeight="1" x14ac:dyDescent="0.25">
      <c r="A39" s="80"/>
      <c r="B39" s="80"/>
      <c r="C39" s="44"/>
      <c r="D39" s="45"/>
      <c r="E39" s="45"/>
      <c r="F39" s="45"/>
      <c r="G39" s="47"/>
      <c r="H39" s="112"/>
      <c r="I39" s="112"/>
      <c r="J39" s="112"/>
      <c r="K39" s="110"/>
    </row>
    <row r="40" spans="1:11" ht="20.100000000000001" customHeight="1" x14ac:dyDescent="0.25">
      <c r="A40" s="80"/>
      <c r="B40" s="80"/>
      <c r="C40" s="44"/>
      <c r="D40" s="45"/>
      <c r="E40" s="45"/>
      <c r="F40" s="45"/>
      <c r="G40" s="47"/>
      <c r="H40" s="112"/>
      <c r="I40" s="112"/>
      <c r="J40" s="112"/>
      <c r="K40" s="110"/>
    </row>
    <row r="41" spans="1:11" ht="20.100000000000001" customHeight="1" x14ac:dyDescent="0.25">
      <c r="A41" s="80"/>
      <c r="B41" s="80"/>
      <c r="C41" s="44"/>
      <c r="D41" s="45"/>
      <c r="E41" s="45"/>
      <c r="F41" s="45"/>
      <c r="G41" s="47"/>
      <c r="H41" s="112"/>
      <c r="I41" s="112"/>
      <c r="J41" s="112"/>
      <c r="K41" s="110"/>
    </row>
    <row r="42" spans="1:11" ht="20.100000000000001" customHeight="1" x14ac:dyDescent="0.25">
      <c r="A42" s="80"/>
      <c r="B42" s="80"/>
      <c r="C42" s="44"/>
      <c r="D42" s="45"/>
      <c r="E42" s="45"/>
      <c r="F42" s="45"/>
      <c r="G42" s="47"/>
      <c r="H42" s="112"/>
      <c r="I42" s="112"/>
      <c r="J42" s="112"/>
      <c r="K42" s="110"/>
    </row>
    <row r="43" spans="1:11" ht="20.100000000000001" customHeight="1" x14ac:dyDescent="0.25">
      <c r="A43" s="81"/>
      <c r="B43" s="81"/>
      <c r="C43" s="44"/>
      <c r="D43" s="45"/>
      <c r="E43" s="45"/>
      <c r="F43" s="45"/>
      <c r="G43" s="47"/>
      <c r="H43" s="112"/>
      <c r="I43" s="112"/>
      <c r="J43" s="112"/>
      <c r="K43" s="110"/>
    </row>
    <row r="45" spans="1:11" ht="18.75" x14ac:dyDescent="0.3">
      <c r="A45" s="99" t="s">
        <v>18</v>
      </c>
      <c r="B45" s="99"/>
      <c r="C45" s="99"/>
      <c r="D45" s="99" t="s">
        <v>19</v>
      </c>
      <c r="E45" s="99"/>
      <c r="F45" s="99"/>
      <c r="G45" s="99"/>
      <c r="H45" s="100" t="s">
        <v>29</v>
      </c>
      <c r="I45" s="100"/>
    </row>
    <row r="46" spans="1:11" ht="37.5" x14ac:dyDescent="0.25">
      <c r="A46" s="117" t="s">
        <v>53</v>
      </c>
      <c r="B46" s="117"/>
      <c r="C46" s="103" t="s">
        <v>52</v>
      </c>
      <c r="D46" s="104" t="s">
        <v>55</v>
      </c>
      <c r="E46" s="103" t="s">
        <v>54</v>
      </c>
      <c r="F46" s="104" t="s">
        <v>56</v>
      </c>
      <c r="G46" s="103" t="s">
        <v>64</v>
      </c>
      <c r="H46" s="105" t="s">
        <v>60</v>
      </c>
      <c r="I46" s="106">
        <f>SUM($F$35:$F$43)</f>
        <v>0</v>
      </c>
    </row>
    <row r="47" spans="1:11" ht="18.75" x14ac:dyDescent="0.25">
      <c r="A47" s="79"/>
      <c r="B47" s="79"/>
      <c r="C47" s="44"/>
      <c r="D47" s="45"/>
      <c r="E47" s="45"/>
      <c r="F47" s="45"/>
      <c r="G47" s="47"/>
      <c r="H47" s="107" t="s">
        <v>61</v>
      </c>
      <c r="I47" s="108">
        <f>SUMPRODUCT($D$35:$D$43,$F$35:$F$43)</f>
        <v>0</v>
      </c>
    </row>
    <row r="48" spans="1:11" ht="18.75" x14ac:dyDescent="0.3">
      <c r="A48" s="80"/>
      <c r="B48" s="80"/>
      <c r="C48" s="44"/>
      <c r="D48" s="45"/>
      <c r="E48" s="45"/>
      <c r="F48" s="45"/>
      <c r="G48" s="47"/>
      <c r="H48" s="109" t="s">
        <v>62</v>
      </c>
      <c r="I48" s="108">
        <f>9*I46</f>
        <v>0</v>
      </c>
    </row>
    <row r="49" spans="1:9" ht="18.75" x14ac:dyDescent="0.25">
      <c r="A49" s="80"/>
      <c r="B49" s="80"/>
      <c r="C49" s="46"/>
      <c r="D49" s="45"/>
      <c r="E49" s="45"/>
      <c r="F49" s="45"/>
      <c r="G49" s="47"/>
      <c r="H49" s="105" t="s">
        <v>63</v>
      </c>
      <c r="I49" s="111" t="e">
        <f>I47/I48</f>
        <v>#DIV/0!</v>
      </c>
    </row>
    <row r="50" spans="1:9" ht="18.75" x14ac:dyDescent="0.25">
      <c r="A50" s="80"/>
      <c r="B50" s="80"/>
      <c r="C50" s="46"/>
      <c r="D50" s="45"/>
      <c r="E50" s="45"/>
      <c r="F50" s="45"/>
      <c r="G50" s="44"/>
      <c r="H50" s="112"/>
      <c r="I50" s="112"/>
    </row>
    <row r="51" spans="1:9" ht="18.75" x14ac:dyDescent="0.25">
      <c r="A51" s="80"/>
      <c r="B51" s="80"/>
      <c r="C51" s="44"/>
      <c r="D51" s="45"/>
      <c r="E51" s="45"/>
      <c r="F51" s="45"/>
      <c r="G51" s="47"/>
      <c r="H51" s="112"/>
      <c r="I51" s="112"/>
    </row>
    <row r="52" spans="1:9" ht="18.75" x14ac:dyDescent="0.25">
      <c r="A52" s="80"/>
      <c r="B52" s="80"/>
      <c r="C52" s="44"/>
      <c r="D52" s="45"/>
      <c r="E52" s="45"/>
      <c r="F52" s="45"/>
      <c r="G52" s="47"/>
      <c r="H52" s="112"/>
      <c r="I52" s="112"/>
    </row>
    <row r="53" spans="1:9" ht="18.75" x14ac:dyDescent="0.25">
      <c r="A53" s="80"/>
      <c r="B53" s="80"/>
      <c r="C53" s="44"/>
      <c r="D53" s="45"/>
      <c r="E53" s="45"/>
      <c r="F53" s="45"/>
      <c r="G53" s="47"/>
      <c r="H53" s="112"/>
      <c r="I53" s="112"/>
    </row>
    <row r="54" spans="1:9" ht="18.75" x14ac:dyDescent="0.25">
      <c r="A54" s="80"/>
      <c r="B54" s="80"/>
      <c r="C54" s="44"/>
      <c r="D54" s="45"/>
      <c r="E54" s="45"/>
      <c r="F54" s="45"/>
      <c r="G54" s="47"/>
      <c r="H54" s="112"/>
      <c r="I54" s="112"/>
    </row>
    <row r="55" spans="1:9" ht="18.75" x14ac:dyDescent="0.25">
      <c r="A55" s="81"/>
      <c r="B55" s="81"/>
      <c r="C55" s="44"/>
      <c r="D55" s="45"/>
      <c r="E55" s="45"/>
      <c r="F55" s="45"/>
      <c r="G55" s="47"/>
      <c r="H55" s="112"/>
      <c r="I55" s="112"/>
    </row>
  </sheetData>
  <sheetProtection algorithmName="SHA-512" hashValue="h/Ro0YmFeFrVVg5YDyEyLshOxAhhvm30O9gJYsiaaf1yvKZHWP0zHy4m4guFqRRkzngP6ynVkvOMB28BQVv1gg==" saltValue="4EWr3xslKjElgcjoKPAUyQ==" spinCount="100000" sheet="1" objects="1" scenarios="1" formatRows="0" insertColumns="0" insertRows="0" pivotTables="0"/>
  <dataConsolidate/>
  <mergeCells count="25">
    <mergeCell ref="H9:I9"/>
    <mergeCell ref="H21:I21"/>
    <mergeCell ref="H33:I33"/>
    <mergeCell ref="H45:I45"/>
    <mergeCell ref="A45:C45"/>
    <mergeCell ref="D45:G45"/>
    <mergeCell ref="D33:G33"/>
    <mergeCell ref="D9:G9"/>
    <mergeCell ref="D21:G21"/>
    <mergeCell ref="A46:B46"/>
    <mergeCell ref="A47:A55"/>
    <mergeCell ref="B47:B55"/>
    <mergeCell ref="A6:C6"/>
    <mergeCell ref="A34:B34"/>
    <mergeCell ref="A11:A19"/>
    <mergeCell ref="B35:B43"/>
    <mergeCell ref="A33:C33"/>
    <mergeCell ref="A23:A31"/>
    <mergeCell ref="A35:A43"/>
    <mergeCell ref="A22:B22"/>
    <mergeCell ref="A9:C9"/>
    <mergeCell ref="B11:B19"/>
    <mergeCell ref="B23:B31"/>
    <mergeCell ref="A21:C21"/>
    <mergeCell ref="A10:B10"/>
  </mergeCells>
  <dataValidations count="3">
    <dataValidation allowBlank="1" showInputMessage="1" showErrorMessage="1" promptTitle="Justificativa" sqref="G35:G43 G11:G19 G23:G32 G47:G55"/>
    <dataValidation allowBlank="1" showInputMessage="1" showErrorMessage="1" promptTitle="Cenários" prompt="Adicionar os cenários de acordo com o tipo de cultura, método e sistema de irrigação, receptores, entre outros." sqref="C23:C31 A32 C11:C19 C35:C43 C47:C55"/>
    <dataValidation allowBlank="1" showInputMessage="1" showErrorMessage="1" promptTitle="Descrição do receptor" prompt="Qual a descrição do receptor?_x000a_(Já identificado na Etapa 2 - Passo 1)._x000a_" sqref="B11 B23 B35 B47"/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Title="Fi cenário de exposição">
          <x14:formula1>
            <xm:f>Listas!$I$2:$I$6</xm:f>
          </x14:formula1>
          <xm:sqref>D32</xm:sqref>
        </x14:dataValidation>
        <x14:dataValidation type="list" allowBlank="1" showInputMessage="1" showErrorMessage="1" promptTitle="Via de exposição" prompt="Qual a via de exposição para o cenário e o receptor anterior?">
          <x14:formula1>
            <xm:f>Listas!$H$6:$H$12</xm:f>
          </x14:formula1>
          <xm:sqref>E32</xm:sqref>
        </x14:dataValidation>
        <x14:dataValidation type="list" allowBlank="1" showInputMessage="1" showErrorMessage="1" promptTitle="Receptor para o cenário" prompt="Qual receptor está envolvido no cenário anterior?_x000a_(Já identificados na Etapa 2 Passo 1)">
          <x14:formula1>
            <xm:f>Listas!$H$2:$H$4</xm:f>
          </x14:formula1>
          <xm:sqref>A11 A47 A35 A23</xm:sqref>
        </x14:dataValidation>
        <x14:dataValidation type="list" allowBlank="1" showInputMessage="1" showErrorMessage="1" promptTitle="Fi cenário de exposição">
          <x14:formula1>
            <xm:f>Listas!$I$2:$I$11</xm:f>
          </x14:formula1>
          <xm:sqref>D35:D43 D47:D55 D23:D31 D11:D19</xm:sqref>
        </x14:dataValidation>
        <x14:dataValidation type="list" allowBlank="1" showInputMessage="1" showErrorMessage="1" promptTitle="Via de exposição" prompt="Qual a via de exposição para o cenário e o receptor do Passo 1?">
          <x14:formula1>
            <xm:f>Listas!$H$6:$H$11</xm:f>
          </x14:formula1>
          <xm:sqref>E11:E19 E47:E55 E23:E31 E35:E43</xm:sqref>
        </x14:dataValidation>
        <x14:dataValidation type="list" allowBlank="1" showInputMessage="1" showErrorMessage="1" promptTitle="Fi da via de exposição">
          <x14:formula1>
            <xm:f>Listas!$J$2:$J$3</xm:f>
          </x14:formula1>
          <xm:sqref>F32</xm:sqref>
        </x14:dataValidation>
        <x14:dataValidation type="list" allowBlank="1" showInputMessage="1" showErrorMessage="1" promptTitle="Fi da via de exposição">
          <x14:formula1>
            <xm:f>Listas!$J$2:$J$5</xm:f>
          </x14:formula1>
          <xm:sqref>F47:F55</xm:sqref>
        </x14:dataValidation>
        <x14:dataValidation type="list" allowBlank="1" showInputMessage="1" showErrorMessage="1" promptTitle="Fi da via de exposição">
          <x14:formula1>
            <xm:f>Listas!$J$2:$J$5</xm:f>
          </x14:formula1>
          <xm:sqref>F11:F19 F23:F31 F35:F43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workbookViewId="0">
      <selection activeCell="B19" sqref="B19"/>
    </sheetView>
  </sheetViews>
  <sheetFormatPr defaultColWidth="11" defaultRowHeight="15.75" x14ac:dyDescent="0.25"/>
  <cols>
    <col min="1" max="1" width="64.875" bestFit="1" customWidth="1"/>
    <col min="2" max="2" width="15.125" bestFit="1" customWidth="1"/>
    <col min="3" max="3" width="26" bestFit="1" customWidth="1"/>
    <col min="4" max="4" width="21.5" bestFit="1" customWidth="1"/>
    <col min="5" max="5" width="16.625" bestFit="1" customWidth="1"/>
    <col min="6" max="6" width="12.875" customWidth="1"/>
    <col min="7" max="7" width="15.375" customWidth="1"/>
    <col min="8" max="8" width="15.125" bestFit="1" customWidth="1"/>
    <col min="9" max="9" width="26" bestFit="1" customWidth="1"/>
    <col min="10" max="10" width="12.625" bestFit="1" customWidth="1"/>
  </cols>
  <sheetData>
    <row r="1" spans="1:10" ht="18.75" x14ac:dyDescent="0.3">
      <c r="A1" s="27" t="s">
        <v>120</v>
      </c>
    </row>
    <row r="2" spans="1:10" ht="18.75" x14ac:dyDescent="0.3">
      <c r="A2" s="14" t="s">
        <v>46</v>
      </c>
    </row>
    <row r="3" spans="1:10" ht="18.75" x14ac:dyDescent="0.3">
      <c r="A3" s="9"/>
    </row>
    <row r="4" spans="1:10" ht="18.75" x14ac:dyDescent="0.25">
      <c r="A4" s="21" t="s">
        <v>51</v>
      </c>
    </row>
    <row r="6" spans="1:10" ht="18.75" x14ac:dyDescent="0.25">
      <c r="A6" s="23" t="s">
        <v>65</v>
      </c>
    </row>
    <row r="7" spans="1:10" ht="18.75" x14ac:dyDescent="0.25">
      <c r="A7" s="54" t="s">
        <v>122</v>
      </c>
    </row>
    <row r="8" spans="1:10" ht="21" customHeight="1" x14ac:dyDescent="0.3">
      <c r="A8" s="54" t="s">
        <v>123</v>
      </c>
      <c r="B8" s="11"/>
      <c r="C8" s="11"/>
      <c r="D8" s="11"/>
      <c r="E8" s="9"/>
      <c r="F8" s="9"/>
    </row>
    <row r="9" spans="1:10" ht="18.75" x14ac:dyDescent="0.25">
      <c r="A9" s="78" t="s">
        <v>18</v>
      </c>
      <c r="B9" s="78"/>
      <c r="C9" s="91" t="s">
        <v>19</v>
      </c>
      <c r="D9" s="91"/>
      <c r="E9" s="91"/>
      <c r="F9" s="87"/>
      <c r="G9" s="78" t="s">
        <v>29</v>
      </c>
      <c r="H9" s="78"/>
      <c r="I9" s="78"/>
      <c r="J9" s="78"/>
    </row>
    <row r="10" spans="1:10" ht="47.1" customHeight="1" x14ac:dyDescent="0.25">
      <c r="A10" s="22" t="s">
        <v>77</v>
      </c>
      <c r="B10" s="25" t="s">
        <v>78</v>
      </c>
      <c r="C10" s="25" t="s">
        <v>79</v>
      </c>
      <c r="D10" s="22" t="s">
        <v>70</v>
      </c>
      <c r="E10" s="22" t="s">
        <v>80</v>
      </c>
      <c r="F10" s="22" t="s">
        <v>83</v>
      </c>
      <c r="G10" s="22" t="s">
        <v>53</v>
      </c>
      <c r="H10" s="38" t="s">
        <v>84</v>
      </c>
      <c r="I10" s="22" t="s">
        <v>85</v>
      </c>
      <c r="J10" s="38" t="s">
        <v>86</v>
      </c>
    </row>
    <row r="11" spans="1:10" ht="18.75" x14ac:dyDescent="0.3">
      <c r="A11" s="48" t="s">
        <v>106</v>
      </c>
      <c r="B11" s="49">
        <v>2</v>
      </c>
      <c r="C11" s="49" t="s">
        <v>74</v>
      </c>
      <c r="D11" s="50" t="s">
        <v>68</v>
      </c>
      <c r="E11" s="49">
        <v>8</v>
      </c>
      <c r="F11" s="26">
        <f>(SUMPRODUCT(B11:B14,E11:E14))/(9*SUM(B11:B14))</f>
        <v>0.62962962962962965</v>
      </c>
      <c r="G11" s="49" t="s">
        <v>91</v>
      </c>
      <c r="H11" s="62">
        <f>'Etapa 1 e 2'!B6*$F$11*'Etapa 3'!I13</f>
        <v>3.0362139917695474</v>
      </c>
      <c r="I11" s="45">
        <v>2</v>
      </c>
      <c r="J11" s="61">
        <f>(SUM(H11:H14)/I11)</f>
        <v>2.4625514403292179</v>
      </c>
    </row>
    <row r="12" spans="1:10" ht="18.75" x14ac:dyDescent="0.3">
      <c r="A12" s="51" t="s">
        <v>107</v>
      </c>
      <c r="B12" s="49">
        <v>1</v>
      </c>
      <c r="C12" s="49" t="s">
        <v>71</v>
      </c>
      <c r="D12" s="50" t="s">
        <v>118</v>
      </c>
      <c r="E12" s="49">
        <v>1</v>
      </c>
      <c r="F12" s="9"/>
      <c r="G12" s="49" t="s">
        <v>92</v>
      </c>
      <c r="H12" s="62">
        <f>'Etapa 1 e 2'!B6*$F$11*'Etapa 3'!I25</f>
        <v>1.8888888888888888</v>
      </c>
      <c r="I12" s="11"/>
      <c r="J12" s="9"/>
    </row>
    <row r="13" spans="1:10" ht="18.75" x14ac:dyDescent="0.3">
      <c r="A13" s="51"/>
      <c r="B13" s="49"/>
      <c r="C13" s="49"/>
      <c r="D13" s="50"/>
      <c r="E13" s="49"/>
      <c r="F13" s="9"/>
      <c r="G13" s="49"/>
      <c r="H13" s="62"/>
      <c r="I13" s="11"/>
      <c r="J13" s="9"/>
    </row>
    <row r="14" spans="1:10" ht="18.75" x14ac:dyDescent="0.3">
      <c r="A14" s="51"/>
      <c r="B14" s="49"/>
      <c r="C14" s="49"/>
      <c r="D14" s="50"/>
      <c r="E14" s="49"/>
      <c r="F14" s="9"/>
      <c r="G14" s="52"/>
      <c r="H14" s="53"/>
    </row>
    <row r="15" spans="1:10" x14ac:dyDescent="0.25">
      <c r="A15" s="55"/>
      <c r="B15" s="55"/>
      <c r="C15" s="55"/>
      <c r="D15" s="55"/>
      <c r="E15" s="55"/>
      <c r="G15" s="55"/>
      <c r="H15" s="55"/>
    </row>
    <row r="16" spans="1:10" ht="18.75" x14ac:dyDescent="0.3">
      <c r="A16" s="55"/>
      <c r="B16" s="55"/>
      <c r="C16" s="55"/>
      <c r="D16" s="55"/>
      <c r="E16" s="60"/>
      <c r="F16" s="9"/>
      <c r="G16" s="55"/>
      <c r="H16" s="55"/>
    </row>
    <row r="17" spans="1:8" ht="18.75" x14ac:dyDescent="0.3">
      <c r="A17" s="55"/>
      <c r="B17" s="55"/>
      <c r="C17" s="55"/>
      <c r="D17" s="55"/>
      <c r="E17" s="55"/>
      <c r="F17" s="9"/>
      <c r="G17" s="55"/>
      <c r="H17" s="55"/>
    </row>
    <row r="18" spans="1:8" ht="18.75" x14ac:dyDescent="0.3">
      <c r="A18" s="55"/>
      <c r="B18" s="55"/>
      <c r="C18" s="55"/>
      <c r="D18" s="55"/>
      <c r="E18" s="55"/>
      <c r="F18" s="9"/>
      <c r="G18" s="55"/>
      <c r="H18" s="55"/>
    </row>
    <row r="19" spans="1:8" ht="18.75" x14ac:dyDescent="0.3">
      <c r="A19" s="55"/>
      <c r="B19" s="55"/>
      <c r="C19" s="55"/>
      <c r="D19" s="55"/>
      <c r="E19" s="60"/>
      <c r="G19" s="55"/>
      <c r="H19" s="55"/>
    </row>
    <row r="20" spans="1:8" x14ac:dyDescent="0.25">
      <c r="A20" s="55"/>
      <c r="B20" s="55"/>
      <c r="C20" s="55"/>
      <c r="D20" s="55"/>
      <c r="E20" s="55"/>
      <c r="G20" s="55"/>
      <c r="H20" s="55"/>
    </row>
    <row r="21" spans="1:8" x14ac:dyDescent="0.25">
      <c r="A21" s="55"/>
      <c r="B21" s="55"/>
      <c r="C21" s="55"/>
      <c r="D21" s="55"/>
      <c r="E21" s="55"/>
      <c r="G21" s="55"/>
      <c r="H21" s="55"/>
    </row>
  </sheetData>
  <sheetProtection algorithmName="SHA-512" hashValue="FaqbKpGuoMVQiuacyzK4WToea4bKMPfyxTJP7v32rettj6zQmadyZRUXtDbeavFSNbK2ibJLqfhKfIZoYzcIAQ==" saltValue="Jt+imG9t+Hce0qNQbZaSVA==" spinCount="100000" sheet="1" objects="1" scenarios="1" insertColumns="0" insertRows="0" pivotTables="0"/>
  <mergeCells count="3">
    <mergeCell ref="A9:B9"/>
    <mergeCell ref="C9:F9"/>
    <mergeCell ref="G9:J9"/>
  </mergeCells>
  <dataValidations count="4">
    <dataValidation allowBlank="1" showInputMessage="1" showErrorMessage="1" promptTitle="Identificação das barreiras" prompt="Quais são as barreiras identificadas?" sqref="A11:A14"/>
    <dataValidation allowBlank="1" showInputMessage="1" showErrorMessage="1" promptTitle="Dano parcial (di)" prompt="Qual é o valor do dano parcial obtido do cruzamento da probabilidade de falha na barreira com a severidade dos danos? (Figura 1)" sqref="E11:E14"/>
    <dataValidation allowBlank="1" showInputMessage="1" showErrorMessage="1" promptTitle="Quantidade de receptores" prompt="Para quantos receptores foram caracterizados os riscos? " sqref="I11"/>
    <dataValidation allowBlank="1" showInputMessage="1" showErrorMessage="1" promptTitle="Receptor" prompt="Para qual receptor está sendo calculado?" sqref="G11:G13"/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Barreira equivalente" prompt="Qual é o número de barreiras? (Tabela 5)">
          <x14:formula1>
            <xm:f>Listas!$K$2:$K$4</xm:f>
          </x14:formula1>
          <xm:sqref>B11:B14</xm:sqref>
        </x14:dataValidation>
        <x14:dataValidation type="list" allowBlank="1" showInputMessage="1" showErrorMessage="1" promptTitle="Falha na barreira" prompt="Qual a probabilidade de falha relacionada a barreira?">
          <x14:formula1>
            <xm:f>Listas!$L$2:$L$6</xm:f>
          </x14:formula1>
          <xm:sqref>C11:C14</xm:sqref>
        </x14:dataValidation>
        <x14:dataValidation type="list" allowBlank="1" showInputMessage="1" showErrorMessage="1" promptTitle="Severidade do dano" prompt="Qual é a severidade do dano relacionado a barreira?_x000a_">
          <x14:formula1>
            <xm:f>Listas!$M$2:$M$6</xm:f>
          </x14:formula1>
          <xm:sqref>D11:D14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showGridLines="0" zoomScale="115" zoomScaleNormal="115" workbookViewId="0">
      <selection activeCell="E12" sqref="E12"/>
    </sheetView>
  </sheetViews>
  <sheetFormatPr defaultColWidth="11" defaultRowHeight="15.75" x14ac:dyDescent="0.25"/>
  <cols>
    <col min="2" max="2" width="13.875" customWidth="1"/>
    <col min="3" max="3" width="9.5" customWidth="1"/>
    <col min="4" max="4" width="13.625" bestFit="1" customWidth="1"/>
    <col min="5" max="6" width="9.5" customWidth="1"/>
    <col min="7" max="7" width="11" bestFit="1" customWidth="1"/>
  </cols>
  <sheetData>
    <row r="2" spans="2:8" x14ac:dyDescent="0.25">
      <c r="B2" s="93" t="s">
        <v>121</v>
      </c>
      <c r="C2" s="92" t="s">
        <v>124</v>
      </c>
      <c r="D2" s="92"/>
      <c r="E2" s="92"/>
      <c r="F2" s="92"/>
      <c r="G2" s="92"/>
      <c r="H2" s="64"/>
    </row>
    <row r="3" spans="2:8" s="24" customFormat="1" ht="21.95" customHeight="1" x14ac:dyDescent="0.25">
      <c r="B3" s="93"/>
      <c r="C3" s="65" t="s">
        <v>71</v>
      </c>
      <c r="D3" s="66" t="s">
        <v>72</v>
      </c>
      <c r="E3" s="65" t="s">
        <v>73</v>
      </c>
      <c r="F3" s="65" t="s">
        <v>74</v>
      </c>
      <c r="G3" s="66" t="s">
        <v>75</v>
      </c>
      <c r="H3" s="67"/>
    </row>
    <row r="4" spans="2:8" s="24" customFormat="1" ht="20.100000000000001" customHeight="1" x14ac:dyDescent="0.25">
      <c r="B4" s="66" t="s">
        <v>66</v>
      </c>
      <c r="C4" s="68">
        <v>1</v>
      </c>
      <c r="D4" s="69">
        <v>1</v>
      </c>
      <c r="E4" s="70">
        <v>2</v>
      </c>
      <c r="F4" s="70">
        <v>2</v>
      </c>
      <c r="G4" s="71">
        <v>3</v>
      </c>
      <c r="H4" s="67"/>
    </row>
    <row r="5" spans="2:8" s="24" customFormat="1" ht="20.100000000000001" customHeight="1" x14ac:dyDescent="0.25">
      <c r="B5" s="66" t="s">
        <v>76</v>
      </c>
      <c r="C5" s="68">
        <v>1</v>
      </c>
      <c r="D5" s="70">
        <v>2</v>
      </c>
      <c r="E5" s="71">
        <v>4</v>
      </c>
      <c r="F5" s="71">
        <v>4</v>
      </c>
      <c r="G5" s="72">
        <v>5</v>
      </c>
      <c r="H5" s="67"/>
    </row>
    <row r="6" spans="2:8" s="24" customFormat="1" ht="20.100000000000001" customHeight="1" x14ac:dyDescent="0.25">
      <c r="B6" s="66" t="s">
        <v>67</v>
      </c>
      <c r="C6" s="73">
        <v>2</v>
      </c>
      <c r="D6" s="71">
        <v>4</v>
      </c>
      <c r="E6" s="71">
        <v>4</v>
      </c>
      <c r="F6" s="72">
        <v>6</v>
      </c>
      <c r="G6" s="74">
        <v>7</v>
      </c>
      <c r="H6" s="67"/>
    </row>
    <row r="7" spans="2:8" s="24" customFormat="1" ht="20.100000000000001" customHeight="1" x14ac:dyDescent="0.25">
      <c r="B7" s="66" t="s">
        <v>68</v>
      </c>
      <c r="C7" s="73">
        <v>2</v>
      </c>
      <c r="D7" s="71">
        <v>4</v>
      </c>
      <c r="E7" s="72">
        <v>6</v>
      </c>
      <c r="F7" s="74">
        <v>8</v>
      </c>
      <c r="G7" s="74">
        <v>9</v>
      </c>
      <c r="H7" s="67"/>
    </row>
    <row r="8" spans="2:8" s="24" customFormat="1" ht="20.100000000000001" customHeight="1" x14ac:dyDescent="0.25">
      <c r="B8" s="66" t="s">
        <v>69</v>
      </c>
      <c r="C8" s="75">
        <v>3</v>
      </c>
      <c r="D8" s="72">
        <v>5</v>
      </c>
      <c r="E8" s="74">
        <v>7</v>
      </c>
      <c r="F8" s="74">
        <v>9</v>
      </c>
      <c r="G8" s="74">
        <v>9</v>
      </c>
      <c r="H8" s="67"/>
    </row>
    <row r="9" spans="2:8" x14ac:dyDescent="0.25">
      <c r="B9" s="64"/>
      <c r="C9" s="64"/>
      <c r="D9" s="64"/>
      <c r="E9" s="64"/>
      <c r="F9" s="64"/>
      <c r="G9" s="64"/>
      <c r="H9" s="64"/>
    </row>
    <row r="10" spans="2:8" x14ac:dyDescent="0.25">
      <c r="B10" s="64"/>
      <c r="C10" s="64"/>
      <c r="D10" s="64"/>
      <c r="E10" s="64"/>
      <c r="F10" s="64"/>
      <c r="G10" s="64"/>
      <c r="H10" s="64"/>
    </row>
    <row r="11" spans="2:8" x14ac:dyDescent="0.25">
      <c r="B11" s="64"/>
      <c r="C11" s="64"/>
      <c r="D11" s="64"/>
      <c r="E11" s="64"/>
      <c r="F11" s="64"/>
      <c r="G11" s="64"/>
      <c r="H11" s="64"/>
    </row>
    <row r="12" spans="2:8" x14ac:dyDescent="0.25">
      <c r="B12" s="64"/>
      <c r="C12" s="64"/>
      <c r="D12" s="64"/>
      <c r="E12" s="64"/>
      <c r="F12" s="64"/>
      <c r="G12" s="64"/>
      <c r="H12" s="64"/>
    </row>
  </sheetData>
  <mergeCells count="2">
    <mergeCell ref="C2:G2"/>
    <mergeCell ref="B2:B3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G16" sqref="G16"/>
    </sheetView>
  </sheetViews>
  <sheetFormatPr defaultColWidth="10.875" defaultRowHeight="15.75" x14ac:dyDescent="0.25"/>
  <cols>
    <col min="1" max="1" width="20.875" style="56" customWidth="1"/>
    <col min="2" max="2" width="22.625" style="56" bestFit="1" customWidth="1"/>
    <col min="3" max="4" width="14.875" style="56" customWidth="1"/>
    <col min="5" max="5" width="20.875" style="56" customWidth="1"/>
    <col min="6" max="6" width="29" style="56" bestFit="1" customWidth="1"/>
    <col min="7" max="7" width="41.875" style="56" bestFit="1" customWidth="1"/>
    <col min="8" max="8" width="21.375" style="56" customWidth="1"/>
    <col min="9" max="10" width="20.875" style="56" customWidth="1"/>
    <col min="11" max="11" width="14.5" style="56" customWidth="1"/>
    <col min="12" max="12" width="27.125" style="56" customWidth="1"/>
    <col min="13" max="13" width="19.375" style="56" customWidth="1"/>
    <col min="14" max="16384" width="10.875" style="56"/>
  </cols>
  <sheetData>
    <row r="1" spans="1:13" x14ac:dyDescent="0.25">
      <c r="A1" s="8" t="s">
        <v>0</v>
      </c>
      <c r="B1" s="8" t="s">
        <v>4</v>
      </c>
      <c r="C1" s="8" t="s">
        <v>43</v>
      </c>
      <c r="D1" s="8" t="s">
        <v>44</v>
      </c>
      <c r="E1" s="8" t="s">
        <v>1</v>
      </c>
      <c r="F1" s="8" t="s">
        <v>20</v>
      </c>
      <c r="G1" s="8" t="s">
        <v>28</v>
      </c>
      <c r="H1" s="8" t="s">
        <v>30</v>
      </c>
      <c r="I1" s="8" t="s">
        <v>31</v>
      </c>
      <c r="J1" s="8" t="s">
        <v>32</v>
      </c>
      <c r="K1" s="8" t="s">
        <v>81</v>
      </c>
      <c r="L1" s="8" t="s">
        <v>81</v>
      </c>
      <c r="M1" s="8" t="s">
        <v>82</v>
      </c>
    </row>
    <row r="2" spans="1:13" x14ac:dyDescent="0.25">
      <c r="A2" s="6" t="s">
        <v>5</v>
      </c>
      <c r="B2" s="3" t="s">
        <v>6</v>
      </c>
      <c r="C2" s="8" t="s">
        <v>40</v>
      </c>
      <c r="D2" s="8" t="s">
        <v>40</v>
      </c>
      <c r="E2" s="8">
        <v>9</v>
      </c>
      <c r="F2" s="3" t="s">
        <v>21</v>
      </c>
      <c r="G2" s="3" t="s">
        <v>104</v>
      </c>
      <c r="H2" s="3" t="s">
        <v>21</v>
      </c>
      <c r="I2" s="8" t="s">
        <v>99</v>
      </c>
      <c r="J2" s="8" t="s">
        <v>99</v>
      </c>
      <c r="K2" s="57">
        <v>1</v>
      </c>
      <c r="L2" s="3" t="s">
        <v>71</v>
      </c>
      <c r="M2" s="3" t="s">
        <v>66</v>
      </c>
    </row>
    <row r="3" spans="1:13" x14ac:dyDescent="0.25">
      <c r="A3" s="6" t="s">
        <v>9</v>
      </c>
      <c r="B3" s="3" t="s">
        <v>7</v>
      </c>
      <c r="C3" s="8" t="s">
        <v>41</v>
      </c>
      <c r="D3" s="8" t="s">
        <v>41</v>
      </c>
      <c r="E3" s="8">
        <v>7</v>
      </c>
      <c r="F3" s="3" t="s">
        <v>22</v>
      </c>
      <c r="G3" s="3" t="s">
        <v>45</v>
      </c>
      <c r="H3" s="3" t="s">
        <v>22</v>
      </c>
      <c r="I3" s="8">
        <v>1</v>
      </c>
      <c r="J3" s="57">
        <v>3</v>
      </c>
      <c r="K3" s="57">
        <v>2</v>
      </c>
      <c r="L3" s="3" t="s">
        <v>72</v>
      </c>
      <c r="M3" s="3" t="s">
        <v>118</v>
      </c>
    </row>
    <row r="4" spans="1:13" x14ac:dyDescent="0.25">
      <c r="A4" s="6" t="s">
        <v>2</v>
      </c>
      <c r="B4" s="3" t="s">
        <v>8</v>
      </c>
      <c r="C4" s="3"/>
      <c r="D4" s="3"/>
      <c r="E4" s="8">
        <v>5</v>
      </c>
      <c r="F4" s="3" t="s">
        <v>23</v>
      </c>
      <c r="G4" s="1"/>
      <c r="H4" s="3" t="s">
        <v>23</v>
      </c>
      <c r="I4" s="8">
        <v>2</v>
      </c>
      <c r="J4" s="8">
        <v>5</v>
      </c>
      <c r="K4" s="8">
        <v>3</v>
      </c>
      <c r="L4" s="3" t="s">
        <v>73</v>
      </c>
      <c r="M4" s="3" t="s">
        <v>67</v>
      </c>
    </row>
    <row r="5" spans="1:13" x14ac:dyDescent="0.25">
      <c r="A5" s="7" t="s">
        <v>17</v>
      </c>
      <c r="B5" s="3" t="s">
        <v>10</v>
      </c>
      <c r="C5" s="3"/>
      <c r="D5" s="3"/>
      <c r="E5" s="8">
        <v>3</v>
      </c>
      <c r="F5" s="3" t="s">
        <v>24</v>
      </c>
      <c r="I5" s="8">
        <v>3</v>
      </c>
      <c r="J5" s="8">
        <v>9</v>
      </c>
      <c r="L5" s="3" t="s">
        <v>74</v>
      </c>
      <c r="M5" s="3" t="s">
        <v>68</v>
      </c>
    </row>
    <row r="6" spans="1:13" x14ac:dyDescent="0.25">
      <c r="A6" s="4"/>
      <c r="B6" s="3" t="s">
        <v>11</v>
      </c>
      <c r="C6" s="5"/>
      <c r="D6" s="5"/>
      <c r="E6" s="58">
        <v>1</v>
      </c>
      <c r="F6" s="3" t="s">
        <v>25</v>
      </c>
      <c r="H6" s="3" t="s">
        <v>57</v>
      </c>
      <c r="I6" s="8">
        <v>4</v>
      </c>
      <c r="L6" s="3" t="s">
        <v>75</v>
      </c>
      <c r="M6" s="3" t="s">
        <v>69</v>
      </c>
    </row>
    <row r="7" spans="1:13" x14ac:dyDescent="0.25">
      <c r="A7" s="4"/>
      <c r="B7" s="3" t="s">
        <v>12</v>
      </c>
      <c r="C7" s="1"/>
      <c r="D7" s="1"/>
      <c r="F7" s="3" t="s">
        <v>27</v>
      </c>
      <c r="H7" s="3" t="s">
        <v>101</v>
      </c>
      <c r="I7" s="8">
        <v>5</v>
      </c>
    </row>
    <row r="8" spans="1:13" x14ac:dyDescent="0.25">
      <c r="A8" s="4"/>
      <c r="B8" s="3" t="s">
        <v>13</v>
      </c>
      <c r="C8" s="1"/>
      <c r="D8" s="1"/>
      <c r="F8" s="3" t="s">
        <v>26</v>
      </c>
      <c r="H8" s="3" t="s">
        <v>58</v>
      </c>
      <c r="I8" s="8">
        <v>6</v>
      </c>
    </row>
    <row r="9" spans="1:13" x14ac:dyDescent="0.25">
      <c r="A9" s="4"/>
      <c r="B9" s="3" t="s">
        <v>14</v>
      </c>
      <c r="C9" s="1"/>
      <c r="D9" s="1"/>
      <c r="H9" s="3" t="s">
        <v>102</v>
      </c>
      <c r="I9" s="8">
        <v>7</v>
      </c>
    </row>
    <row r="10" spans="1:13" x14ac:dyDescent="0.25">
      <c r="A10" s="4"/>
      <c r="B10" s="3" t="s">
        <v>15</v>
      </c>
      <c r="C10" s="1"/>
      <c r="D10" s="1"/>
      <c r="H10" s="3" t="s">
        <v>59</v>
      </c>
      <c r="I10" s="8">
        <v>8</v>
      </c>
    </row>
    <row r="11" spans="1:13" x14ac:dyDescent="0.25">
      <c r="A11" s="4"/>
      <c r="B11" s="3" t="s">
        <v>16</v>
      </c>
      <c r="C11" s="1"/>
      <c r="D11" s="1"/>
      <c r="H11" s="3" t="s">
        <v>103</v>
      </c>
      <c r="I11" s="8">
        <v>9</v>
      </c>
    </row>
    <row r="12" spans="1:13" x14ac:dyDescent="0.25">
      <c r="A12" s="4"/>
      <c r="B12" s="3" t="s">
        <v>3</v>
      </c>
      <c r="C12" s="1"/>
      <c r="D12" s="1"/>
      <c r="H12" s="3"/>
    </row>
    <row r="13" spans="1:13" x14ac:dyDescent="0.25">
      <c r="A13" s="4"/>
      <c r="B13" s="3" t="s">
        <v>2</v>
      </c>
      <c r="C13" s="1"/>
      <c r="D13" s="1"/>
    </row>
    <row r="14" spans="1:13" x14ac:dyDescent="0.25">
      <c r="A14" s="1"/>
      <c r="B14" s="3" t="s">
        <v>34</v>
      </c>
      <c r="C14" s="1"/>
      <c r="D14" s="1"/>
    </row>
    <row r="18" spans="2:4" x14ac:dyDescent="0.25">
      <c r="B18" s="59"/>
      <c r="C18" s="59"/>
      <c r="D18" s="59"/>
    </row>
  </sheetData>
  <sheetProtection algorithmName="SHA-512" hashValue="z8L7awTKwTu+9LcMchv5ON/+m1hWCS3iIQiQMnmzirLYdGCwsUFaWy89fIrV6RXdCwVxVOv0h8qn/cdCH+bEww==" saltValue="S3vBaSN09Fym82+H8SsYl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Informações</vt:lpstr>
      <vt:lpstr>Etapa 1 e 2</vt:lpstr>
      <vt:lpstr>Etapa 3</vt:lpstr>
      <vt:lpstr>Etapa 4</vt:lpstr>
      <vt:lpstr>Dano</vt:lpstr>
      <vt:lpstr>Listas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Lima</dc:creator>
  <cp:lastModifiedBy>Maira Araújo de Mendonça lima</cp:lastModifiedBy>
  <dcterms:created xsi:type="dcterms:W3CDTF">2021-05-23T18:35:34Z</dcterms:created>
  <dcterms:modified xsi:type="dcterms:W3CDTF">2021-08-31T16:25:12Z</dcterms:modified>
</cp:coreProperties>
</file>